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2" yWindow="65344" windowWidth="14112" windowHeight="11652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<sst xmlns="http://schemas.openxmlformats.org/spreadsheetml/2006/main" count="1144" uniqueCount="74">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</sst>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0.75">
      <c r="A69" s="4" t="s">
        <v>45</v>
      </c>
      <c r="B69" s="72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55">
      <pane xSplit="1" topLeftCell="B1" activePane="topRight" state="frozen"/>
      <selection pane="topLeft" activeCell="A1" sqref="A1"/>
      <selection pane="topRight" activeCell="Y93" sqref="Y9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hidden="1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625" style="18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3467.150000000014</v>
      </c>
      <c r="AF7" s="54"/>
      <c r="AG7" s="40"/>
    </row>
    <row r="8" spans="1:55" ht="18" customHeight="1">
      <c r="A8" s="47" t="s">
        <v>30</v>
      </c>
      <c r="B8" s="33">
        <f>SUM(E8:AB8)</f>
        <v>123819.4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/>
      <c r="AA8" s="62"/>
      <c r="AB8" s="61"/>
      <c r="AC8" s="64"/>
      <c r="AD8" s="64"/>
      <c r="AE8" s="65">
        <f>SUM(D8:AD8)+C8-AF9+AF16+AF25</f>
        <v>149506.94000000006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172087.7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1803.6999999999998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213871.9</v>
      </c>
      <c r="AG9" s="69">
        <f>AG10+AG15+AG24+AG33+AG47+AG52+AG54+AG61+AG62+AG71+AG72+AG76+AG88+AG81+AG83+AG82+AG69+AG89+AG91+AG90+AG70+AG40+AG92</f>
        <v>117492.61951999995</v>
      </c>
      <c r="AH9" s="41"/>
      <c r="AI9" s="41"/>
    </row>
    <row r="10" spans="1:34" ht="15">
      <c r="A10" s="4" t="s">
        <v>4</v>
      </c>
      <c r="B10" s="72">
        <f>14473.3+100</f>
        <v>14573.3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4628.496999999998</v>
      </c>
      <c r="AH10" s="18"/>
    </row>
    <row r="11" spans="1:34" ht="15">
      <c r="A11" s="3" t="s">
        <v>5</v>
      </c>
      <c r="B11" s="72">
        <f>13603.4+273.6+100</f>
        <v>13977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2891.6950000000033</v>
      </c>
      <c r="AH11" s="18"/>
    </row>
    <row r="12" spans="1:34" ht="1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">
      <c r="A21" s="3" t="s">
        <v>16</v>
      </c>
      <c r="B21" s="72">
        <f>1118.5+53.9</f>
        <v>1172.4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793.3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1131</v>
      </c>
      <c r="AG21" s="72">
        <f t="shared" si="3"/>
        <v>549.2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1788.000000000005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v>739.3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2840.9</v>
      </c>
      <c r="AG23" s="72">
        <f>B23+C23-AF23</f>
        <v>9825.86078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v>1383.3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/>
      <c r="AA24" s="72"/>
      <c r="AB24" s="67"/>
      <c r="AC24" s="67"/>
      <c r="AD24" s="67"/>
      <c r="AE24" s="67"/>
      <c r="AF24" s="71">
        <f t="shared" si="1"/>
        <v>33177.6</v>
      </c>
      <c r="AG24" s="72">
        <f t="shared" si="3"/>
        <v>10590.020999999986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>
        <v>1602.7</v>
      </c>
      <c r="M25" s="76"/>
      <c r="N25" s="76"/>
      <c r="O25" s="76">
        <v>929.4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15696.9</v>
      </c>
      <c r="AG25" s="115">
        <f t="shared" si="3"/>
        <v>855.2000000000025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1383.3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33177.6</v>
      </c>
      <c r="AG32" s="72">
        <f>AG24</f>
        <v>10590.020999999986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>
        <v>22.7</v>
      </c>
      <c r="Z47" s="80"/>
      <c r="AA47" s="80"/>
      <c r="AB47" s="79"/>
      <c r="AC47" s="79"/>
      <c r="AD47" s="79"/>
      <c r="AE47" s="79"/>
      <c r="AF47" s="71">
        <f t="shared" si="1"/>
        <v>572.2</v>
      </c>
      <c r="AG47" s="72">
        <f>B47+C47-AF47</f>
        <v>1465.894229999996</v>
      </c>
    </row>
    <row r="48" spans="1:33" ht="1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22.7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165.9</v>
      </c>
      <c r="AG51" s="72">
        <f>AG47-AG49-AG48</f>
        <v>478.9703299999959</v>
      </c>
    </row>
    <row r="52" spans="1:33" ht="15" customHeight="1">
      <c r="A52" s="4" t="s">
        <v>0</v>
      </c>
      <c r="B52" s="72">
        <f>5311.7-332.8-568.7</f>
        <v>4410.2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706.3+5.6</f>
        <v>711.9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4608.599999999999</v>
      </c>
      <c r="AG52" s="72">
        <f aca="true" t="shared" si="11" ref="AG52:AG59">B52+C52-AF52</f>
        <v>3005.0122600000004</v>
      </c>
    </row>
    <row r="53" spans="1:33" ht="15" customHeight="1">
      <c r="A53" s="3" t="s">
        <v>2</v>
      </c>
      <c r="B53" s="72">
        <v>1059</v>
      </c>
      <c r="C53" s="72">
        <v>1028.574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1233.474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/>
      <c r="AA54" s="72"/>
      <c r="AB54" s="67"/>
      <c r="AC54" s="67"/>
      <c r="AD54" s="67"/>
      <c r="AE54" s="67"/>
      <c r="AF54" s="71">
        <f t="shared" si="1"/>
        <v>2686.2999999999997</v>
      </c>
      <c r="AG54" s="72">
        <f t="shared" si="11"/>
        <v>1088.2340000000004</v>
      </c>
      <c r="AH54" s="6"/>
    </row>
    <row r="55" spans="1:34" ht="1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1021.9999999999997</v>
      </c>
      <c r="AG60" s="72">
        <f>AG54-AG55-AG57-AG59-AG56-AG58</f>
        <v>631.4870000000005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0.75">
      <c r="A69" s="4" t="s">
        <v>45</v>
      </c>
      <c r="B69" s="72">
        <f>0.2+3053.2+1425.5+1000</f>
        <v>5478.9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18.338999999999032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304.39999999999964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v>24.8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</f>
        <v>75.8</v>
      </c>
      <c r="X72" s="67">
        <v>42.5</v>
      </c>
      <c r="Y72" s="72"/>
      <c r="Z72" s="72"/>
      <c r="AA72" s="72"/>
      <c r="AB72" s="67"/>
      <c r="AC72" s="67"/>
      <c r="AD72" s="67"/>
      <c r="AE72" s="67"/>
      <c r="AF72" s="71">
        <f t="shared" si="13"/>
        <v>761.8</v>
      </c>
      <c r="AG72" s="130">
        <f t="shared" si="16"/>
        <v>4110.400000000001</v>
      </c>
      <c r="AH72" s="86">
        <f>AG72+AG69+AG76+AG91+AG83+AG88</f>
        <v>5391.77925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">
      <c r="A76" s="12" t="s">
        <v>48</v>
      </c>
      <c r="B76" s="72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/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113.6</v>
      </c>
      <c r="AG76" s="130">
        <f t="shared" si="16"/>
        <v>46.340249999999855</v>
      </c>
      <c r="AI76" s="128"/>
    </row>
    <row r="77" spans="1:33" s="11" customFormat="1" ht="1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">
      <c r="A92" s="4" t="s">
        <v>37</v>
      </c>
      <c r="B92" s="72">
        <f>29243.8-1612.3-1000-1425.5-646.6-194.6</f>
        <v>24364.800000000003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/>
      <c r="AA92" s="72"/>
      <c r="AB92" s="67"/>
      <c r="AC92" s="67"/>
      <c r="AD92" s="67"/>
      <c r="AE92" s="67"/>
      <c r="AF92" s="71">
        <f t="shared" si="13"/>
        <v>60321.50000000001</v>
      </c>
      <c r="AG92" s="72">
        <f t="shared" si="16"/>
        <v>44109.99999999999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172087.7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1803.6999999999998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213871.90000000002</v>
      </c>
      <c r="AG94" s="84">
        <f>AG10+AG15+AG24+AG33+AG47+AG52+AG54+AG61+AG62+AG69+AG71+AG72+AG76+AG81+AG82+AG83+AG88+AG89+AG90+AG91+AG70+AG40+AG92</f>
        <v>117492.61951999995</v>
      </c>
    </row>
    <row r="95" spans="1:33" ht="15">
      <c r="A95" s="3" t="s">
        <v>5</v>
      </c>
      <c r="B95" s="22">
        <f>B11+B17+B26+B34+B55+B63+B73+B41+B77+B48</f>
        <v>77360.29999999999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20963.19200000001</v>
      </c>
    </row>
    <row r="96" spans="1:33" ht="15">
      <c r="A96" s="3" t="s">
        <v>2</v>
      </c>
      <c r="B96" s="22">
        <f aca="true" t="shared" si="19" ref="B96:AD96">B12+B20+B29+B36+B57+B66+B44+B80+B74+B53</f>
        <v>8609.2</v>
      </c>
      <c r="C96" s="109">
        <f t="shared" si="19"/>
        <v>3938.371000000001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8382.271</v>
      </c>
    </row>
    <row r="97" spans="1:33" ht="1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">
      <c r="A99" s="3" t="s">
        <v>16</v>
      </c>
      <c r="B99" s="22">
        <f aca="true" t="shared" si="22" ref="B99:X99">B21+B30+B49+B37+B58+B13+B75+B67</f>
        <v>1786.4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793.5999999999999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1663.1</v>
      </c>
      <c r="AG99" s="71">
        <f>B99+C99-AF99</f>
        <v>3182.0379</v>
      </c>
    </row>
    <row r="100" spans="1:33" ht="12.75">
      <c r="A100" s="1" t="s">
        <v>35</v>
      </c>
      <c r="B100" s="2">
        <f aca="true" t="shared" si="24" ref="B100:AD100">B94-B95-B96-B97-B98-B99</f>
        <v>80022.40000000002</v>
      </c>
      <c r="C100" s="20">
        <f t="shared" si="24"/>
        <v>124035.78261999993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1476.6999999999998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837.0999999999999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123931.60000000002</v>
      </c>
      <c r="AG100" s="85">
        <f>AG94-AG95-AG96-AG97-AG98-AG99</f>
        <v>80126.58261999993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0.7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2018-10-30T10:28:50Z</cp:lastPrinted>
  <dcterms:created xsi:type="dcterms:W3CDTF">2002-11-05T08:53:00Z</dcterms:created>
  <dcterms:modified xsi:type="dcterms:W3CDTF">2018-10-30T12:10:52Z</dcterms:modified>
  <cp:category/>
  <cp:version/>
  <cp:contentType/>
  <cp:contentStatus/>
</cp:coreProperties>
</file>